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n128\Desktop\Dachshund\Regnskap 2025\"/>
    </mc:Choice>
  </mc:AlternateContent>
  <xr:revisionPtr revIDLastSave="0" documentId="8_{60AAAFF5-4BA5-4BE2-9297-B594C447CA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8" i="1" s="1"/>
  <c r="F32" i="1"/>
  <c r="F31" i="1"/>
  <c r="F30" i="1"/>
  <c r="F29" i="1"/>
  <c r="F28" i="1"/>
  <c r="F27" i="1"/>
  <c r="F33" i="1" s="1"/>
  <c r="F40" i="1" s="1"/>
  <c r="F26" i="1"/>
  <c r="F16" i="1"/>
  <c r="F19" i="1" s="1"/>
  <c r="F12" i="1"/>
  <c r="F11" i="1"/>
  <c r="F10" i="1"/>
  <c r="F9" i="1"/>
  <c r="F8" i="1"/>
  <c r="F14" i="1" s="1"/>
  <c r="F7" i="1"/>
  <c r="F21" i="1" l="1"/>
  <c r="F42" i="1" s="1"/>
  <c r="F49" i="1" s="1"/>
</calcChain>
</file>

<file path=xl/sharedStrings.xml><?xml version="1.0" encoding="utf-8"?>
<sst xmlns="http://schemas.openxmlformats.org/spreadsheetml/2006/main" count="36" uniqueCount="32">
  <si>
    <t>Renter</t>
  </si>
  <si>
    <t>Vestland Dachshundklubb</t>
  </si>
  <si>
    <t>Resultatregnskap 2025</t>
  </si>
  <si>
    <t>Innestående på bank pr 31.12.25 kr .-</t>
  </si>
  <si>
    <t>Driftsinntekter</t>
  </si>
  <si>
    <t xml:space="preserve">  Inntekter</t>
  </si>
  <si>
    <t>Spor</t>
  </si>
  <si>
    <t>Utstilling</t>
  </si>
  <si>
    <t>Jubileumsfest</t>
  </si>
  <si>
    <t>Treff</t>
  </si>
  <si>
    <t>Norsk tipping</t>
  </si>
  <si>
    <t>Sum inntekter</t>
  </si>
  <si>
    <t xml:space="preserve">  Annen driftsinntekt</t>
  </si>
  <si>
    <t>Refusjon NDF</t>
  </si>
  <si>
    <t>Sum annen driftsinntekt</t>
  </si>
  <si>
    <r>
      <rPr>
        <b/>
        <sz val="11"/>
        <color theme="1"/>
        <rFont val="Aptos Narrow"/>
        <family val="2"/>
        <scheme val="minor"/>
      </rPr>
      <t>SUM</t>
    </r>
    <r>
      <rPr>
        <sz val="11"/>
        <color indexed="8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DRIFTSINNTEKTER</t>
    </r>
  </si>
  <si>
    <t>Driftskosnader</t>
  </si>
  <si>
    <t xml:space="preserve">  Varekostnad</t>
  </si>
  <si>
    <t>Diverse utgifter</t>
  </si>
  <si>
    <t>Ryggrøntgen</t>
  </si>
  <si>
    <t>Hjemmeside</t>
  </si>
  <si>
    <t>Sum varekostnad</t>
  </si>
  <si>
    <t>Annen driftskostnad</t>
  </si>
  <si>
    <t>Kostnad bank</t>
  </si>
  <si>
    <t>Styremøte</t>
  </si>
  <si>
    <t>Dachshundtinget</t>
  </si>
  <si>
    <t xml:space="preserve">  Sum annen driftskostnad</t>
  </si>
  <si>
    <t>SUM DRIFTSKOSTNADER</t>
  </si>
  <si>
    <t>DRIFTSRESULTAT</t>
  </si>
  <si>
    <t>ÅRSRESULTAT</t>
  </si>
  <si>
    <t>Disponibel saldo pr.20.01.2025 - BRUKSKONTO</t>
  </si>
  <si>
    <t>Disponibel saldo pr.20.01.2025 - SPAREKONTO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</si>
</sst>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 &quot;kr&quot;\ * #,##0_ ;_ &quot;kr&quot;\ * \-#,##0_ ;_ &quot;kr&quot;\ * &quot;-&quot;??_ ;_ @_ "/>
    <numFmt numFmtId="165" formatCode="_ &quot;kr&quot;\ * #,##0.00_ ;_ &quot;kr&quot;\ * \-#,##0.00_ ;_ &quot;kr&quot;\ * &quot;-&quot;??_ ;_ @_ 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6" tint="-0.499984740745262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44" fontId="0" fillId="0" borderId="0" xfId="1" applyFont="1"/>
    <xf numFmtId="164" fontId="0" fillId="0" borderId="0" xfId="0" applyNumberFormat="1"/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2" xfId="0" applyFont="1" applyBorder="1"/>
    <xf numFmtId="0" fontId="0" fillId="0" borderId="2" xfId="0" applyBorder="1"/>
    <xf numFmtId="164" fontId="2" fillId="0" borderId="2" xfId="0" applyNumberFormat="1" applyFont="1" applyBorder="1"/>
    <xf numFmtId="165" fontId="0" fillId="0" borderId="0" xfId="0" applyNumberFormat="1"/>
    <xf numFmtId="0" fontId="3" fillId="0" borderId="2" xfId="0" applyFont="1" applyBorder="1"/>
    <xf numFmtId="0" fontId="4" fillId="0" borderId="2" xfId="0" applyFont="1" applyBorder="1"/>
    <xf numFmtId="0" fontId="0" fillId="0" borderId="3" xfId="0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n128\Desktop\Regnskap%202025\Transaksjoner%202025%20dachsundklubb.xlsx" TargetMode="External"/><Relationship Id="rId1" Type="http://schemas.openxmlformats.org/officeDocument/2006/relationships/externalLinkPath" Target="/Users/vn128/Desktop/Regnskap%202025/Transaksjoner%202025%20dachsundklu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Årsresultat"/>
      <sheetName val="Transaksjoner"/>
      <sheetName val="Kategorisering"/>
    </sheetNames>
    <sheetDataSet>
      <sheetData sheetId="0">
        <row r="7">
          <cell r="B7" t="str">
            <v>Spor</v>
          </cell>
        </row>
        <row r="8">
          <cell r="B8" t="str">
            <v>Utstilling</v>
          </cell>
        </row>
        <row r="9">
          <cell r="B9" t="str">
            <v>Jubileumsfest</v>
          </cell>
        </row>
        <row r="10">
          <cell r="B10" t="str">
            <v>Treff</v>
          </cell>
        </row>
        <row r="11">
          <cell r="B11" t="str">
            <v>Norsk tipping</v>
          </cell>
        </row>
        <row r="12">
          <cell r="B12" t="str">
            <v>Renter</v>
          </cell>
        </row>
        <row r="16">
          <cell r="B16" t="str">
            <v>Refusjon NDF</v>
          </cell>
        </row>
        <row r="26">
          <cell r="B26" t="str">
            <v>Diverse utgifter</v>
          </cell>
        </row>
        <row r="27">
          <cell r="B27" t="str">
            <v>Treff</v>
          </cell>
        </row>
        <row r="28">
          <cell r="B28" t="str">
            <v>Spor</v>
          </cell>
        </row>
        <row r="29">
          <cell r="B29" t="str">
            <v>Ryggrøntgen</v>
          </cell>
        </row>
        <row r="30">
          <cell r="B30" t="str">
            <v>Utstilling</v>
          </cell>
        </row>
        <row r="31">
          <cell r="B31" t="str">
            <v>Jubileumsfest</v>
          </cell>
        </row>
        <row r="32">
          <cell r="B32" t="str">
            <v>Hjemmeside</v>
          </cell>
        </row>
        <row r="35">
          <cell r="B35" t="str">
            <v>Kostnad bank</v>
          </cell>
        </row>
        <row r="36">
          <cell r="B36" t="str">
            <v>Styremøte</v>
          </cell>
        </row>
        <row r="37">
          <cell r="B37" t="str">
            <v>Dachshundtinget</v>
          </cell>
        </row>
      </sheetData>
      <sheetData sheetId="1">
        <row r="1">
          <cell r="F1" t="str">
            <v>Inn</v>
          </cell>
          <cell r="G1" t="str">
            <v>Ut</v>
          </cell>
          <cell r="J1" t="str">
            <v>Konto</v>
          </cell>
        </row>
        <row r="2">
          <cell r="F2">
            <v>390.33</v>
          </cell>
          <cell r="G2" t="str">
            <v/>
          </cell>
          <cell r="J2" t="str">
            <v>Renter</v>
          </cell>
        </row>
        <row r="3">
          <cell r="F3" t="str">
            <v/>
          </cell>
          <cell r="G3">
            <v>-12000</v>
          </cell>
          <cell r="J3" t="str">
            <v>Ryggrøntgen</v>
          </cell>
        </row>
        <row r="4">
          <cell r="F4" t="str">
            <v/>
          </cell>
          <cell r="G4">
            <v>-113</v>
          </cell>
          <cell r="J4" t="str">
            <v>Kostnad bank</v>
          </cell>
        </row>
        <row r="5">
          <cell r="F5">
            <v>5227</v>
          </cell>
          <cell r="G5" t="str">
            <v/>
          </cell>
          <cell r="J5" t="str">
            <v>Utstilling</v>
          </cell>
        </row>
        <row r="6">
          <cell r="F6">
            <v>1779.16</v>
          </cell>
          <cell r="G6" t="str">
            <v/>
          </cell>
          <cell r="J6" t="str">
            <v>Norsk tipping</v>
          </cell>
        </row>
        <row r="7">
          <cell r="F7">
            <v>0</v>
          </cell>
          <cell r="G7" t="str">
            <v/>
          </cell>
          <cell r="J7" t="str">
            <v>Utstilling</v>
          </cell>
        </row>
        <row r="8">
          <cell r="F8">
            <v>736.87</v>
          </cell>
          <cell r="G8" t="str">
            <v/>
          </cell>
          <cell r="J8" t="str">
            <v>Utstilling</v>
          </cell>
        </row>
        <row r="9">
          <cell r="F9" t="str">
            <v/>
          </cell>
          <cell r="G9">
            <v>-85.5</v>
          </cell>
          <cell r="J9" t="str">
            <v>Kostnad bank</v>
          </cell>
        </row>
        <row r="10">
          <cell r="F10">
            <v>2269.4699999999998</v>
          </cell>
          <cell r="G10" t="str">
            <v/>
          </cell>
          <cell r="J10" t="str">
            <v>Treff</v>
          </cell>
        </row>
        <row r="11">
          <cell r="F11" t="str">
            <v/>
          </cell>
          <cell r="G11">
            <v>-242.68</v>
          </cell>
          <cell r="J11" t="str">
            <v>Styremøte</v>
          </cell>
        </row>
        <row r="12">
          <cell r="F12">
            <v>4500</v>
          </cell>
          <cell r="G12" t="str">
            <v/>
          </cell>
          <cell r="J12" t="str">
            <v>Refusjon NDF</v>
          </cell>
        </row>
        <row r="13">
          <cell r="F13" t="str">
            <v/>
          </cell>
          <cell r="G13">
            <v>-1938</v>
          </cell>
          <cell r="J13" t="str">
            <v>Hjemmeside</v>
          </cell>
        </row>
        <row r="14">
          <cell r="F14" t="str">
            <v/>
          </cell>
          <cell r="G14">
            <v>-85.5</v>
          </cell>
          <cell r="J14" t="str">
            <v>Kostnad bank</v>
          </cell>
        </row>
        <row r="15">
          <cell r="F15">
            <v>2063.25</v>
          </cell>
          <cell r="G15" t="str">
            <v/>
          </cell>
          <cell r="J15" t="str">
            <v>Jubileumsfest</v>
          </cell>
        </row>
        <row r="16">
          <cell r="F16">
            <v>1768.5</v>
          </cell>
          <cell r="G16" t="str">
            <v/>
          </cell>
          <cell r="J16" t="str">
            <v>Jubileumsfest</v>
          </cell>
        </row>
        <row r="17">
          <cell r="F17">
            <v>589.5</v>
          </cell>
          <cell r="G17" t="str">
            <v/>
          </cell>
          <cell r="J17" t="str">
            <v>Jubileumsfest</v>
          </cell>
        </row>
        <row r="18">
          <cell r="F18">
            <v>589.5</v>
          </cell>
          <cell r="G18" t="str">
            <v/>
          </cell>
          <cell r="J18" t="str">
            <v>Jubileumsfest</v>
          </cell>
        </row>
        <row r="19">
          <cell r="F19">
            <v>776.17</v>
          </cell>
          <cell r="G19" t="str">
            <v/>
          </cell>
          <cell r="J19" t="str">
            <v>Jubileumsfest</v>
          </cell>
        </row>
        <row r="20">
          <cell r="F20">
            <v>294.75</v>
          </cell>
          <cell r="G20" t="str">
            <v/>
          </cell>
          <cell r="J20" t="str">
            <v>Jubileumsfest</v>
          </cell>
        </row>
        <row r="21">
          <cell r="F21">
            <v>294.75</v>
          </cell>
          <cell r="G21" t="str">
            <v/>
          </cell>
          <cell r="J21" t="str">
            <v>Jubileumsfest</v>
          </cell>
        </row>
        <row r="22">
          <cell r="F22">
            <v>1179</v>
          </cell>
          <cell r="G22" t="str">
            <v/>
          </cell>
          <cell r="J22" t="str">
            <v>Jubileumsfest</v>
          </cell>
        </row>
        <row r="23">
          <cell r="F23">
            <v>589.5</v>
          </cell>
          <cell r="G23" t="str">
            <v/>
          </cell>
          <cell r="J23" t="str">
            <v>Jubileumsfest</v>
          </cell>
        </row>
        <row r="24">
          <cell r="F24">
            <v>884.25</v>
          </cell>
          <cell r="G24" t="str">
            <v/>
          </cell>
          <cell r="J24" t="str">
            <v>Jubileumsfest</v>
          </cell>
        </row>
        <row r="25">
          <cell r="F25">
            <v>294.75</v>
          </cell>
          <cell r="G25" t="str">
            <v/>
          </cell>
          <cell r="J25" t="str">
            <v>Jubileumsfest</v>
          </cell>
        </row>
        <row r="26">
          <cell r="F26" t="str">
            <v/>
          </cell>
          <cell r="G26">
            <v>-7356</v>
          </cell>
          <cell r="J26" t="str">
            <v>Dachshundtinget</v>
          </cell>
        </row>
        <row r="27">
          <cell r="F27" t="str">
            <v/>
          </cell>
          <cell r="G27">
            <v>-2135</v>
          </cell>
          <cell r="J27" t="str">
            <v>Jubileumsfest</v>
          </cell>
        </row>
        <row r="28">
          <cell r="F28" t="str">
            <v/>
          </cell>
          <cell r="G28">
            <v>-92.5</v>
          </cell>
          <cell r="J28" t="str">
            <v>Kostnad bank</v>
          </cell>
        </row>
        <row r="29">
          <cell r="F29" t="str">
            <v/>
          </cell>
          <cell r="G29">
            <v>-3640</v>
          </cell>
          <cell r="J29" t="str">
            <v>Dachshundtinget</v>
          </cell>
        </row>
        <row r="30">
          <cell r="F30" t="str">
            <v/>
          </cell>
          <cell r="G30">
            <v>-85.5</v>
          </cell>
          <cell r="J30" t="str">
            <v>Kostnad bank</v>
          </cell>
        </row>
        <row r="31">
          <cell r="F31">
            <v>1925.59</v>
          </cell>
          <cell r="G31" t="str">
            <v/>
          </cell>
          <cell r="J31" t="str">
            <v>Treff</v>
          </cell>
        </row>
        <row r="32">
          <cell r="F32" t="str">
            <v/>
          </cell>
          <cell r="G32">
            <v>-1161</v>
          </cell>
          <cell r="J32" t="str">
            <v>Treff</v>
          </cell>
        </row>
        <row r="33">
          <cell r="F33" t="str">
            <v/>
          </cell>
          <cell r="G33">
            <v>-600</v>
          </cell>
          <cell r="J33" t="str">
            <v>Gentest</v>
          </cell>
        </row>
        <row r="34">
          <cell r="F34">
            <v>2464.56</v>
          </cell>
          <cell r="G34" t="str">
            <v/>
          </cell>
          <cell r="J34" t="str">
            <v>Norsk tipping</v>
          </cell>
        </row>
        <row r="35">
          <cell r="F35" t="str">
            <v/>
          </cell>
          <cell r="G35">
            <v>-41233</v>
          </cell>
          <cell r="J35" t="str">
            <v>Jubileumsfest</v>
          </cell>
        </row>
        <row r="36">
          <cell r="F36" t="str">
            <v/>
          </cell>
          <cell r="G36">
            <v>-1997</v>
          </cell>
          <cell r="J36" t="str">
            <v>Spor</v>
          </cell>
        </row>
        <row r="37">
          <cell r="F37" t="str">
            <v/>
          </cell>
          <cell r="G37">
            <v>-459.32</v>
          </cell>
          <cell r="J37" t="str">
            <v>Spor</v>
          </cell>
        </row>
        <row r="38">
          <cell r="F38">
            <v>5341</v>
          </cell>
          <cell r="G38" t="str">
            <v/>
          </cell>
          <cell r="J38" t="str">
            <v>Spor</v>
          </cell>
        </row>
        <row r="39">
          <cell r="F39" t="str">
            <v/>
          </cell>
          <cell r="G39">
            <v>-107.5</v>
          </cell>
          <cell r="J39" t="str">
            <v>Kostnad bank</v>
          </cell>
        </row>
        <row r="40">
          <cell r="F40" t="str">
            <v/>
          </cell>
          <cell r="G40">
            <v>-80</v>
          </cell>
          <cell r="J40" t="str">
            <v>Kostnad bank</v>
          </cell>
        </row>
        <row r="41">
          <cell r="F41">
            <v>2700</v>
          </cell>
          <cell r="G41" t="str">
            <v/>
          </cell>
          <cell r="J41" t="str">
            <v>Refusjon NDF</v>
          </cell>
        </row>
        <row r="42">
          <cell r="F42" t="str">
            <v/>
          </cell>
          <cell r="G42">
            <v>-80</v>
          </cell>
          <cell r="J42" t="str">
            <v>Kostnad bank</v>
          </cell>
        </row>
        <row r="43">
          <cell r="F43">
            <v>5366</v>
          </cell>
          <cell r="G43" t="str">
            <v/>
          </cell>
          <cell r="J43" t="str">
            <v>Spor</v>
          </cell>
        </row>
        <row r="44">
          <cell r="F44" t="str">
            <v/>
          </cell>
          <cell r="G44">
            <v>-2140.7399999999998</v>
          </cell>
          <cell r="J44" t="str">
            <v>Spor</v>
          </cell>
        </row>
        <row r="45">
          <cell r="F45" t="str">
            <v/>
          </cell>
          <cell r="G45">
            <v>-500</v>
          </cell>
          <cell r="J45" t="str">
            <v>Ryggrøntgen</v>
          </cell>
        </row>
        <row r="46">
          <cell r="F46" t="str">
            <v/>
          </cell>
          <cell r="G46">
            <v>-91</v>
          </cell>
          <cell r="J46" t="str">
            <v>Kostnad bank</v>
          </cell>
        </row>
        <row r="47">
          <cell r="F47">
            <v>2143.0500000000002</v>
          </cell>
          <cell r="G47" t="str">
            <v/>
          </cell>
          <cell r="J47" t="str">
            <v>Norsk tipping</v>
          </cell>
        </row>
        <row r="48">
          <cell r="F48">
            <v>6459</v>
          </cell>
          <cell r="G48" t="str">
            <v/>
          </cell>
          <cell r="J48" t="str">
            <v>Spor</v>
          </cell>
        </row>
        <row r="49">
          <cell r="F49" t="str">
            <v/>
          </cell>
          <cell r="G49">
            <v>-1000</v>
          </cell>
          <cell r="J49" t="str">
            <v>Ryggrøntgen</v>
          </cell>
        </row>
        <row r="50">
          <cell r="F50" t="str">
            <v/>
          </cell>
          <cell r="G50">
            <v>-6908</v>
          </cell>
          <cell r="J50" t="str">
            <v>Utstilling</v>
          </cell>
        </row>
        <row r="51">
          <cell r="F51" t="str">
            <v/>
          </cell>
          <cell r="G51">
            <v>-6594</v>
          </cell>
          <cell r="J51" t="str">
            <v>Utstilling</v>
          </cell>
        </row>
        <row r="52">
          <cell r="F52" t="str">
            <v/>
          </cell>
          <cell r="G52">
            <v>-288</v>
          </cell>
          <cell r="J52" t="str">
            <v>Utstilling</v>
          </cell>
        </row>
        <row r="53">
          <cell r="F53" t="str">
            <v/>
          </cell>
          <cell r="G53">
            <v>-159</v>
          </cell>
          <cell r="J53" t="str">
            <v>Utstilling</v>
          </cell>
        </row>
        <row r="54">
          <cell r="F54">
            <v>147.38</v>
          </cell>
          <cell r="G54" t="str">
            <v/>
          </cell>
          <cell r="J54" t="str">
            <v>Utstilling</v>
          </cell>
        </row>
        <row r="55">
          <cell r="F55" t="str">
            <v/>
          </cell>
          <cell r="G55">
            <v>-309</v>
          </cell>
          <cell r="J55" t="str">
            <v>Utstilling</v>
          </cell>
        </row>
        <row r="56">
          <cell r="F56" t="str">
            <v/>
          </cell>
          <cell r="G56">
            <v>-340</v>
          </cell>
          <cell r="J56" t="str">
            <v>Utstilling</v>
          </cell>
        </row>
        <row r="57">
          <cell r="F57" t="str">
            <v/>
          </cell>
          <cell r="G57">
            <v>-200</v>
          </cell>
          <cell r="J57" t="str">
            <v>Utstilling</v>
          </cell>
        </row>
        <row r="58">
          <cell r="F58" t="str">
            <v/>
          </cell>
          <cell r="G58">
            <v>-120</v>
          </cell>
          <cell r="J58" t="str">
            <v>Kostnad bank</v>
          </cell>
        </row>
        <row r="59">
          <cell r="F59" t="str">
            <v/>
          </cell>
          <cell r="G59">
            <v>-500</v>
          </cell>
          <cell r="J59" t="str">
            <v>Utstilling</v>
          </cell>
        </row>
        <row r="60">
          <cell r="F60" t="str">
            <v/>
          </cell>
          <cell r="G60">
            <v>-1199.8499999999999</v>
          </cell>
          <cell r="J60" t="str">
            <v>Utstilling</v>
          </cell>
        </row>
        <row r="61">
          <cell r="F61" t="str">
            <v/>
          </cell>
          <cell r="G61">
            <v>-399.95</v>
          </cell>
          <cell r="J61" t="str">
            <v>Utstilling</v>
          </cell>
        </row>
        <row r="62">
          <cell r="F62" t="str">
            <v/>
          </cell>
          <cell r="G62">
            <v>-399.12</v>
          </cell>
          <cell r="J62" t="str">
            <v>Utstilling</v>
          </cell>
        </row>
        <row r="63">
          <cell r="F63">
            <v>540.39</v>
          </cell>
          <cell r="G63" t="str">
            <v/>
          </cell>
          <cell r="J63" t="str">
            <v>Utstilling</v>
          </cell>
        </row>
        <row r="64">
          <cell r="F64" t="str">
            <v/>
          </cell>
          <cell r="G64">
            <v>-131.5</v>
          </cell>
          <cell r="J64" t="str">
            <v>Utstilling</v>
          </cell>
        </row>
        <row r="65">
          <cell r="F65" t="str">
            <v/>
          </cell>
          <cell r="G65">
            <v>-106.75</v>
          </cell>
          <cell r="J65" t="str">
            <v>Utstilling</v>
          </cell>
        </row>
        <row r="66">
          <cell r="F66" t="str">
            <v/>
          </cell>
          <cell r="G66">
            <v>0</v>
          </cell>
          <cell r="J66" t="str">
            <v>Utstilling</v>
          </cell>
        </row>
        <row r="67">
          <cell r="F67" t="str">
            <v/>
          </cell>
          <cell r="G67">
            <v>0</v>
          </cell>
          <cell r="J67" t="str">
            <v>Utstilling</v>
          </cell>
        </row>
        <row r="68">
          <cell r="F68">
            <v>515.83000000000004</v>
          </cell>
          <cell r="G68" t="str">
            <v/>
          </cell>
          <cell r="J68" t="str">
            <v>Utstilling</v>
          </cell>
        </row>
        <row r="69">
          <cell r="F69" t="str">
            <v/>
          </cell>
          <cell r="G69">
            <v>-588.5</v>
          </cell>
          <cell r="J69" t="str">
            <v>Utstilling</v>
          </cell>
        </row>
        <row r="70">
          <cell r="F70" t="str">
            <v/>
          </cell>
          <cell r="G70">
            <v>-369</v>
          </cell>
          <cell r="J70" t="str">
            <v>Utstilling</v>
          </cell>
        </row>
        <row r="71">
          <cell r="F71">
            <v>844.95</v>
          </cell>
          <cell r="G71" t="str">
            <v/>
          </cell>
          <cell r="J71" t="str">
            <v>Utstilling</v>
          </cell>
        </row>
        <row r="72">
          <cell r="F72">
            <v>5462.65</v>
          </cell>
          <cell r="G72" t="str">
            <v/>
          </cell>
          <cell r="J72" t="str">
            <v>Utstilling</v>
          </cell>
        </row>
        <row r="73">
          <cell r="F73">
            <v>5364.39</v>
          </cell>
          <cell r="G73" t="str">
            <v/>
          </cell>
          <cell r="J73" t="str">
            <v>Utstilling</v>
          </cell>
        </row>
        <row r="74">
          <cell r="F74">
            <v>147.37</v>
          </cell>
          <cell r="G74" t="str">
            <v/>
          </cell>
          <cell r="J74" t="str">
            <v>Utstilling</v>
          </cell>
        </row>
        <row r="75">
          <cell r="F75" t="str">
            <v/>
          </cell>
          <cell r="G75">
            <v>-499.09</v>
          </cell>
          <cell r="J75" t="str">
            <v>Utstilling</v>
          </cell>
        </row>
        <row r="76">
          <cell r="F76" t="str">
            <v/>
          </cell>
          <cell r="G76">
            <v>-2659.75</v>
          </cell>
          <cell r="J76" t="str">
            <v>Utstilling</v>
          </cell>
        </row>
        <row r="77">
          <cell r="F77" t="str">
            <v/>
          </cell>
          <cell r="G77">
            <v>-736.8</v>
          </cell>
          <cell r="J77" t="str">
            <v>Utstilling</v>
          </cell>
        </row>
        <row r="78">
          <cell r="F78" t="str">
            <v/>
          </cell>
          <cell r="G78">
            <v>-2497.5</v>
          </cell>
          <cell r="J78" t="str">
            <v>Diverse utgifter</v>
          </cell>
        </row>
        <row r="79">
          <cell r="F79" t="str">
            <v/>
          </cell>
          <cell r="G79">
            <v>-5000</v>
          </cell>
          <cell r="J79" t="str">
            <v>Utstilling</v>
          </cell>
        </row>
        <row r="80">
          <cell r="F80" t="str">
            <v/>
          </cell>
          <cell r="G80">
            <v>-4665</v>
          </cell>
          <cell r="J80" t="str">
            <v>Utstilling</v>
          </cell>
        </row>
        <row r="81">
          <cell r="F81" t="str">
            <v/>
          </cell>
          <cell r="G81">
            <v>-162.5</v>
          </cell>
          <cell r="J81" t="str">
            <v>Kostnad bank</v>
          </cell>
        </row>
        <row r="82">
          <cell r="F82">
            <v>36765</v>
          </cell>
          <cell r="G82" t="str">
            <v/>
          </cell>
          <cell r="J82" t="str">
            <v>Utstilling</v>
          </cell>
        </row>
        <row r="83">
          <cell r="F83" t="str">
            <v/>
          </cell>
          <cell r="G83">
            <v>-5114</v>
          </cell>
          <cell r="J83" t="str">
            <v>Utstilling</v>
          </cell>
        </row>
        <row r="84">
          <cell r="F84" t="str">
            <v/>
          </cell>
          <cell r="G84">
            <v>-91</v>
          </cell>
          <cell r="J84" t="str">
            <v>Kostnad bank</v>
          </cell>
        </row>
        <row r="85">
          <cell r="F85">
            <v>98.25</v>
          </cell>
          <cell r="G85" t="str">
            <v/>
          </cell>
          <cell r="J85" t="str">
            <v>Utstilling</v>
          </cell>
        </row>
        <row r="86">
          <cell r="F86">
            <v>3873</v>
          </cell>
          <cell r="G86" t="str">
            <v/>
          </cell>
          <cell r="J86" t="str">
            <v>Spor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G6" sqref="G6"/>
    </sheetView>
  </sheetViews>
  <sheetFormatPr baseColWidth="10" defaultColWidth="9.140625" defaultRowHeight="15" x14ac:dyDescent="0.25"/>
  <cols>
    <col min="6" max="6" width="17.7109375" customWidth="1"/>
  </cols>
  <sheetData>
    <row r="1" spans="1:6" ht="18.75" x14ac:dyDescent="0.3">
      <c r="A1" s="1" t="s">
        <v>1</v>
      </c>
    </row>
    <row r="2" spans="1:6" ht="18.75" x14ac:dyDescent="0.3">
      <c r="A2" s="1" t="s">
        <v>2</v>
      </c>
      <c r="B2" s="2"/>
    </row>
    <row r="3" spans="1:6" ht="18.75" x14ac:dyDescent="0.3">
      <c r="A3" s="3" t="s">
        <v>3</v>
      </c>
      <c r="B3" s="4"/>
      <c r="C3" s="4"/>
      <c r="D3" s="4"/>
      <c r="E3" s="1"/>
      <c r="F3" s="5"/>
    </row>
    <row r="5" spans="1:6" x14ac:dyDescent="0.25">
      <c r="A5" s="5" t="s">
        <v>4</v>
      </c>
    </row>
    <row r="6" spans="1:6" x14ac:dyDescent="0.25">
      <c r="A6" s="5" t="s">
        <v>5</v>
      </c>
    </row>
    <row r="7" spans="1:6" x14ac:dyDescent="0.25">
      <c r="A7" s="5"/>
      <c r="B7" t="s">
        <v>6</v>
      </c>
      <c r="F7" s="6">
        <f>SUMIFS([1]Transaksjoner!F:F,[1]Transaksjoner!J:J,[1]Årsresultat!B7)</f>
        <v>21039</v>
      </c>
    </row>
    <row r="8" spans="1:6" x14ac:dyDescent="0.25">
      <c r="A8" s="5"/>
      <c r="B8" t="s">
        <v>7</v>
      </c>
      <c r="F8" s="6">
        <f>SUMIFS([1]Transaksjoner!F:F,[1]Transaksjoner!J:J,[1]Årsresultat!B8)</f>
        <v>55850.080000000002</v>
      </c>
    </row>
    <row r="9" spans="1:6" x14ac:dyDescent="0.25">
      <c r="A9" s="5"/>
      <c r="B9" t="s">
        <v>8</v>
      </c>
      <c r="F9" s="6">
        <f>SUMIFS([1]Transaksjoner!F:F,[1]Transaksjoner!J:J,[1]Årsresultat!B9)</f>
        <v>9323.92</v>
      </c>
    </row>
    <row r="10" spans="1:6" x14ac:dyDescent="0.25">
      <c r="A10" s="5"/>
      <c r="B10" t="s">
        <v>9</v>
      </c>
      <c r="F10" s="6">
        <f>SUMIFS([1]Transaksjoner!F:F,[1]Transaksjoner!J:J,[1]Årsresultat!B10)</f>
        <v>4195.0599999999995</v>
      </c>
    </row>
    <row r="11" spans="1:6" x14ac:dyDescent="0.25">
      <c r="B11" t="s">
        <v>10</v>
      </c>
      <c r="F11" s="6">
        <f>SUMIFS([1]Transaksjoner!F:F,[1]Transaksjoner!J:J,[1]Årsresultat!B11)</f>
        <v>6386.77</v>
      </c>
    </row>
    <row r="12" spans="1:6" x14ac:dyDescent="0.25">
      <c r="B12" t="s">
        <v>0</v>
      </c>
      <c r="F12" s="6">
        <f>SUMIFS([1]Transaksjoner!F:F,[1]Transaksjoner!J:J,[1]Årsresultat!B12)</f>
        <v>390.33</v>
      </c>
    </row>
    <row r="13" spans="1:6" x14ac:dyDescent="0.25">
      <c r="F13" s="7"/>
    </row>
    <row r="14" spans="1:6" x14ac:dyDescent="0.25">
      <c r="A14" s="5" t="s">
        <v>11</v>
      </c>
      <c r="F14" s="8">
        <f>SUM(F7:F13)</f>
        <v>97185.16</v>
      </c>
    </row>
    <row r="15" spans="1:6" x14ac:dyDescent="0.25">
      <c r="A15" t="s">
        <v>12</v>
      </c>
      <c r="F15" s="7"/>
    </row>
    <row r="16" spans="1:6" x14ac:dyDescent="0.25">
      <c r="B16" t="s">
        <v>13</v>
      </c>
      <c r="F16" s="6">
        <f>SUMIFS([1]Transaksjoner!F:F,[1]Transaksjoner!J:J,[1]Årsresultat!B16)</f>
        <v>7200</v>
      </c>
    </row>
    <row r="17" spans="1:6" x14ac:dyDescent="0.25">
      <c r="F17" s="6"/>
    </row>
    <row r="18" spans="1:6" x14ac:dyDescent="0.25">
      <c r="F18" s="7"/>
    </row>
    <row r="19" spans="1:6" x14ac:dyDescent="0.25">
      <c r="A19" s="5" t="s">
        <v>14</v>
      </c>
      <c r="F19" s="8">
        <f>SUM(F16:F18)</f>
        <v>7200</v>
      </c>
    </row>
    <row r="20" spans="1:6" x14ac:dyDescent="0.25">
      <c r="A20" s="5"/>
      <c r="F20" s="7"/>
    </row>
    <row r="21" spans="1:6" x14ac:dyDescent="0.25">
      <c r="A21" t="s">
        <v>15</v>
      </c>
      <c r="F21" s="9">
        <f>F14+F19</f>
        <v>104385.16</v>
      </c>
    </row>
    <row r="22" spans="1:6" x14ac:dyDescent="0.25">
      <c r="F22" s="10"/>
    </row>
    <row r="23" spans="1:6" x14ac:dyDescent="0.25">
      <c r="F23" s="10"/>
    </row>
    <row r="24" spans="1:6" x14ac:dyDescent="0.25">
      <c r="A24" s="5" t="s">
        <v>16</v>
      </c>
      <c r="F24" s="7"/>
    </row>
    <row r="25" spans="1:6" x14ac:dyDescent="0.25">
      <c r="A25" s="5" t="s">
        <v>17</v>
      </c>
      <c r="F25" s="7"/>
    </row>
    <row r="26" spans="1:6" x14ac:dyDescent="0.25">
      <c r="A26" s="5"/>
      <c r="B26" t="s">
        <v>18</v>
      </c>
      <c r="F26" s="6">
        <f>SUMIFS([1]Transaksjoner!G:G,[1]Transaksjoner!J:J,[1]Årsresultat!B26)*-1</f>
        <v>2497.5</v>
      </c>
    </row>
    <row r="27" spans="1:6" x14ac:dyDescent="0.25">
      <c r="A27" s="5"/>
      <c r="B27" t="s">
        <v>9</v>
      </c>
      <c r="F27" s="6">
        <f>SUMIFS([1]Transaksjoner!G:G,[1]Transaksjoner!J:J,[1]Årsresultat!B27)*-1</f>
        <v>1161</v>
      </c>
    </row>
    <row r="28" spans="1:6" x14ac:dyDescent="0.25">
      <c r="A28" s="5"/>
      <c r="B28" t="s">
        <v>6</v>
      </c>
      <c r="F28" s="6">
        <f>SUMIFS([1]Transaksjoner!G:G,[1]Transaksjoner!J:J,[1]Årsresultat!B28)*-1</f>
        <v>4597.0599999999995</v>
      </c>
    </row>
    <row r="29" spans="1:6" x14ac:dyDescent="0.25">
      <c r="A29" s="5"/>
      <c r="B29" t="s">
        <v>19</v>
      </c>
      <c r="F29" s="6">
        <f>SUMIFS([1]Transaksjoner!G:G,[1]Transaksjoner!J:J,[1]Årsresultat!B29)*-1</f>
        <v>13500</v>
      </c>
    </row>
    <row r="30" spans="1:6" x14ac:dyDescent="0.25">
      <c r="A30" s="5"/>
      <c r="B30" t="s">
        <v>7</v>
      </c>
      <c r="F30" s="6">
        <f>SUMIFS([1]Transaksjoner!G:G,[1]Transaksjoner!J:J,[1]Årsresultat!B30)*-1</f>
        <v>37167.31</v>
      </c>
    </row>
    <row r="31" spans="1:6" x14ac:dyDescent="0.25">
      <c r="A31" s="5"/>
      <c r="B31" t="s">
        <v>8</v>
      </c>
      <c r="F31" s="6">
        <f>SUMIFS([1]Transaksjoner!G:G,[1]Transaksjoner!J:J,[1]Årsresultat!B31)*-1</f>
        <v>43368</v>
      </c>
    </row>
    <row r="32" spans="1:6" x14ac:dyDescent="0.25">
      <c r="A32" s="5"/>
      <c r="B32" t="s">
        <v>20</v>
      </c>
      <c r="F32" s="6">
        <f>SUMIFS([1]Transaksjoner!G:G,[1]Transaksjoner!J:J,[1]Årsresultat!B32)*-1</f>
        <v>1938</v>
      </c>
    </row>
    <row r="33" spans="1:6" x14ac:dyDescent="0.25">
      <c r="A33" s="5" t="s">
        <v>21</v>
      </c>
      <c r="F33" s="8">
        <f>SUM(F26:F32)</f>
        <v>104228.87</v>
      </c>
    </row>
    <row r="34" spans="1:6" x14ac:dyDescent="0.25">
      <c r="A34" s="5" t="s">
        <v>22</v>
      </c>
      <c r="F34" s="7"/>
    </row>
    <row r="35" spans="1:6" x14ac:dyDescent="0.25">
      <c r="B35" t="s">
        <v>23</v>
      </c>
      <c r="F35" s="6">
        <f>SUMIFS([1]Transaksjoner!G:G,[1]Transaksjoner!J:J,[1]Årsresultat!B35)*-1</f>
        <v>1194</v>
      </c>
    </row>
    <row r="36" spans="1:6" x14ac:dyDescent="0.25">
      <c r="B36" t="s">
        <v>24</v>
      </c>
      <c r="F36" s="6">
        <f>SUMIFS([1]Transaksjoner!G:G,[1]Transaksjoner!J:J,[1]Årsresultat!B36)*-1</f>
        <v>242.68</v>
      </c>
    </row>
    <row r="37" spans="1:6" x14ac:dyDescent="0.25">
      <c r="B37" t="s">
        <v>25</v>
      </c>
      <c r="F37" s="6">
        <f>SUMIFS([1]Transaksjoner!G:G,[1]Transaksjoner!J:J,[1]Årsresultat!B37)*-1</f>
        <v>10996</v>
      </c>
    </row>
    <row r="38" spans="1:6" x14ac:dyDescent="0.25">
      <c r="A38" s="5" t="s">
        <v>26</v>
      </c>
      <c r="F38" s="6">
        <f>SUM(F35:F37)</f>
        <v>12432.68</v>
      </c>
    </row>
    <row r="39" spans="1:6" x14ac:dyDescent="0.25">
      <c r="F39" s="7"/>
    </row>
    <row r="40" spans="1:6" x14ac:dyDescent="0.25">
      <c r="A40" s="5" t="s">
        <v>27</v>
      </c>
      <c r="F40" s="9">
        <f>F33+F38</f>
        <v>116661.54999999999</v>
      </c>
    </row>
    <row r="41" spans="1:6" x14ac:dyDescent="0.25">
      <c r="A41" s="5"/>
      <c r="F41" s="7"/>
    </row>
    <row r="42" spans="1:6" x14ac:dyDescent="0.25">
      <c r="A42" s="11" t="s">
        <v>28</v>
      </c>
      <c r="B42" s="12"/>
      <c r="C42" s="12"/>
      <c r="D42" s="12"/>
      <c r="E42" s="12"/>
      <c r="F42" s="13">
        <f>F21-F40</f>
        <v>-12276.389999999985</v>
      </c>
    </row>
    <row r="43" spans="1:6" x14ac:dyDescent="0.25">
      <c r="F43" s="14"/>
    </row>
    <row r="44" spans="1:6" ht="18.75" x14ac:dyDescent="0.3">
      <c r="A44" s="1"/>
      <c r="F44" s="14"/>
    </row>
    <row r="45" spans="1:6" x14ac:dyDescent="0.25">
      <c r="F45" s="7"/>
    </row>
    <row r="46" spans="1:6" x14ac:dyDescent="0.25">
      <c r="F46" s="7"/>
    </row>
    <row r="47" spans="1:6" x14ac:dyDescent="0.25">
      <c r="A47" s="5"/>
      <c r="F47" s="7"/>
    </row>
    <row r="49" spans="1:6" ht="18.75" x14ac:dyDescent="0.3">
      <c r="A49" s="15" t="s">
        <v>29</v>
      </c>
      <c r="B49" s="16"/>
      <c r="C49" s="12"/>
      <c r="D49" s="12"/>
      <c r="E49" s="12"/>
      <c r="F49" s="13">
        <f>F42+F45</f>
        <v>-12276.389999999985</v>
      </c>
    </row>
    <row r="51" spans="1:6" x14ac:dyDescent="0.25">
      <c r="A51" t="s">
        <v>30</v>
      </c>
      <c r="F51">
        <v>107381.74</v>
      </c>
    </row>
    <row r="52" spans="1:6" x14ac:dyDescent="0.25">
      <c r="A52" t="s">
        <v>31</v>
      </c>
      <c r="F52">
        <v>11571.25</v>
      </c>
    </row>
    <row r="53" spans="1:6" ht="15.75" thickBot="1" x14ac:dyDescent="0.3">
      <c r="A53" s="17"/>
      <c r="B53" s="17"/>
      <c r="C53" s="17"/>
      <c r="D53" s="17"/>
      <c r="E53" s="17"/>
      <c r="F53" s="17">
        <v>118952.39</v>
      </c>
    </row>
    <row r="54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Skogstrand, Hilde Midtun</cp:lastModifiedBy>
  <dcterms:created xsi:type="dcterms:W3CDTF">2026-01-15T15:33:04Z</dcterms:created>
  <dcterms:modified xsi:type="dcterms:W3CDTF">2026-01-15T15:56:04Z</dcterms:modified>
</cp:coreProperties>
</file>